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filterPrivacy="1"/>
  <xr:revisionPtr revIDLastSave="0" documentId="13_ncr:1_{400E0D24-CA6F-8842-9198-F08A2909D534}" xr6:coauthVersionLast="45" xr6:coauthVersionMax="45" xr10:uidLastSave="{00000000-0000-0000-0000-000000000000}"/>
  <workbookProtection workbookAlgorithmName="SHA-512" workbookHashValue="Ygd6bJNtSiBzWYbXO20zxaZCdcHyaGXPe6a6ZBRxYBlGtbLrOyjs9Z9y+EmfVT7A/YvFGeb+QSIYdkaZ4h93tQ==" workbookSaltValue="jJYmg/qlsXShEo3ZfL0ofQ==" workbookSpinCount="100000" lockStructure="1"/>
  <bookViews>
    <workbookView xWindow="1520" yWindow="780" windowWidth="22820" windowHeight="1962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" l="1"/>
  <c r="H21" i="1"/>
  <c r="H17" i="1" l="1"/>
  <c r="H13" i="1"/>
  <c r="C20" i="1" l="1"/>
  <c r="C22" i="1" s="1"/>
  <c r="C21" i="1" s="1"/>
  <c r="G22" i="1"/>
  <c r="H20" i="1"/>
  <c r="H23" i="1" s="1"/>
  <c r="H12" i="1"/>
  <c r="I13" i="1"/>
  <c r="I11" i="1"/>
  <c r="C13" i="1"/>
  <c r="D13" i="1" s="1"/>
  <c r="C12" i="1"/>
  <c r="D11" i="1"/>
  <c r="G24" i="1" l="1"/>
  <c r="B24" i="1"/>
  <c r="D21" i="1" l="1"/>
  <c r="C23" i="1"/>
  <c r="I21" i="1" l="1"/>
</calcChain>
</file>

<file path=xl/sharedStrings.xml><?xml version="1.0" encoding="utf-8"?>
<sst xmlns="http://schemas.openxmlformats.org/spreadsheetml/2006/main" count="40" uniqueCount="27">
  <si>
    <t>© Jean-Michel FAUCHON - Décembre 2014</t>
  </si>
  <si>
    <t>Farine</t>
  </si>
  <si>
    <t>Total</t>
  </si>
  <si>
    <t>Pour info, le TH du mélange est de</t>
  </si>
  <si>
    <t>Taux d'hydratation</t>
  </si>
  <si>
    <t>Proportion à ajouter</t>
  </si>
  <si>
    <t>de la quantité de farine</t>
  </si>
  <si>
    <t>Mise en œuvre</t>
  </si>
  <si>
    <t>Quantitéde farine</t>
  </si>
  <si>
    <t>Quantité de liquide</t>
  </si>
  <si>
    <t>Quantité de levain</t>
  </si>
  <si>
    <t>Notes :</t>
  </si>
  <si>
    <t>Cette quantité de levain correspondra à</t>
  </si>
  <si>
    <t>© Jean-Michel FAUCHON - Mars 2020</t>
  </si>
  <si>
    <t>Comment transformer une recette farine/levure en recette farine/levain</t>
  </si>
  <si>
    <t>Quantités indiquées dans la recette que vous voulez faire</t>
  </si>
  <si>
    <t xml:space="preserve">Vous avez une recette de pain ou brioche à la levure et voulez remplacer la levure par du levain. Combien en faut-il ? </t>
  </si>
  <si>
    <t>Son taux d'hydratation</t>
  </si>
  <si>
    <t>Votre levain</t>
  </si>
  <si>
    <t>Total **</t>
  </si>
  <si>
    <t>** Il peut arriver, en fonction des arrondis dans les calculs, qu'un résultat diffère de ± 1 à 2 g maxi par rapport au résultat "visuel" attendu.</t>
  </si>
  <si>
    <t>Quantité de levain disponible</t>
  </si>
  <si>
    <t>de levain</t>
  </si>
  <si>
    <t>Quantité de farine</t>
  </si>
  <si>
    <t>* Tous les autres ingrédients : sel, sucre, œufs, noix, raisins, graines, alcool de parfum, eau de fleur d'oranger ou autres ingrédients ne sont pas pris en compte pour le calcul. Leur utilisation reste identique à celle de la recette d'origine.</t>
  </si>
  <si>
    <t>Liquide (total eau + lait …*)</t>
  </si>
  <si>
    <t>Vous avez une quantité  x  de levain que vous voulez incorporer dans une recette de crêpes, gaufre, clafoutis, etc…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</si>
</sst>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g&quot;"/>
    <numFmt numFmtId="165" formatCode="0&quot; cl&quot;"/>
    <numFmt numFmtId="166" formatCode="0.00000000"/>
    <numFmt numFmtId="167" formatCode="0.0%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9" tint="-0.249977111117893"/>
      <name val="Arial"/>
      <family val="2"/>
    </font>
    <font>
      <i/>
      <sz val="8"/>
      <color theme="9" tint="-0.249977111117893"/>
      <name val="Arial"/>
      <family val="2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5" tint="-0.249977111117893"/>
      <name val="Arial"/>
      <family val="2"/>
    </font>
    <font>
      <sz val="14"/>
      <color theme="5" tint="-0.499984740745262"/>
      <name val="Arial"/>
      <family val="2"/>
    </font>
    <font>
      <sz val="16"/>
      <color theme="5" tint="-0.249977111117893"/>
      <name val="Arial"/>
      <family val="2"/>
    </font>
    <font>
      <sz val="16"/>
      <color rgb="FF00B050"/>
      <name val="Arial"/>
      <family val="2"/>
    </font>
    <font>
      <i/>
      <sz val="12"/>
      <color theme="8" tint="-0.249977111117893"/>
      <name val="Arial"/>
      <family val="2"/>
    </font>
    <font>
      <sz val="12"/>
      <color theme="5" tint="-0.499984740745262"/>
      <name val="Arial"/>
      <family val="2"/>
    </font>
    <font>
      <i/>
      <sz val="14"/>
      <color rgb="FF7F7F7F"/>
      <name val="Calibri"/>
      <family val="2"/>
      <scheme val="minor"/>
    </font>
    <font>
      <sz val="16"/>
      <color rgb="FFFF0000"/>
      <name val="Calibri"/>
      <family val="2"/>
      <scheme val="minor"/>
    </font>
    <font>
      <sz val="22"/>
      <color theme="0"/>
      <name val="Calibri"/>
      <family val="2"/>
      <scheme val="major"/>
    </font>
    <font>
      <sz val="12"/>
      <color theme="8" tint="-0.499984740745262"/>
      <name val="Arial"/>
      <family val="2"/>
    </font>
    <font>
      <sz val="10"/>
      <color theme="7" tint="0.79998168889431442"/>
      <name val="Arial"/>
      <family val="2"/>
    </font>
    <font>
      <i/>
      <sz val="12"/>
      <color rgb="FF568278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3F3F3F"/>
      </bottom>
      <diagonal/>
    </border>
    <border>
      <left style="medium">
        <color theme="8"/>
      </left>
      <right/>
      <top style="medium">
        <color theme="8"/>
      </top>
      <bottom style="thick">
        <color theme="4"/>
      </bottom>
      <diagonal/>
    </border>
    <border>
      <left/>
      <right/>
      <top style="medium">
        <color theme="8"/>
      </top>
      <bottom style="thick">
        <color theme="4"/>
      </bottom>
      <diagonal/>
    </border>
    <border>
      <left/>
      <right style="medium">
        <color theme="8"/>
      </right>
      <top style="medium">
        <color theme="8"/>
      </top>
      <bottom style="thick">
        <color theme="4"/>
      </bottom>
      <diagonal/>
    </border>
    <border>
      <left style="medium">
        <color theme="8"/>
      </left>
      <right/>
      <top/>
      <bottom/>
      <diagonal/>
    </border>
    <border>
      <left/>
      <right style="medium">
        <color theme="8"/>
      </right>
      <top/>
      <bottom/>
      <diagonal/>
    </border>
    <border>
      <left style="medium">
        <color theme="8"/>
      </left>
      <right/>
      <top/>
      <bottom style="thick">
        <color theme="4"/>
      </bottom>
      <diagonal/>
    </border>
    <border>
      <left/>
      <right style="medium">
        <color theme="8"/>
      </right>
      <top/>
      <bottom style="thick">
        <color theme="4"/>
      </bottom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  <border>
      <left/>
      <right/>
      <top style="double">
        <color theme="4"/>
      </top>
      <bottom style="double">
        <color theme="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</cellStyleXfs>
  <cellXfs count="81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7" fontId="4" fillId="0" borderId="0" xfId="1" applyNumberFormat="1" applyFont="1" applyFill="1" applyAlignment="1" applyProtection="1">
      <alignment vertical="center"/>
      <protection hidden="1"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164" fontId="2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1" fontId="4" fillId="0" borderId="0" xfId="0" applyNumberFormat="1" applyFont="1" applyFill="1" applyAlignment="1" applyProtection="1">
      <alignment vertical="center"/>
      <protection hidden="1"/>
    </xf>
    <xf numFmtId="9" fontId="4" fillId="0" borderId="0" xfId="1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15" fillId="3" borderId="8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vertical="center"/>
    </xf>
    <xf numFmtId="164" fontId="4" fillId="3" borderId="9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165" fontId="17" fillId="3" borderId="0" xfId="0" applyNumberFormat="1" applyFont="1" applyFill="1" applyBorder="1" applyAlignment="1" applyProtection="1">
      <alignment horizontal="right" vertical="center"/>
    </xf>
    <xf numFmtId="165" fontId="17" fillId="3" borderId="9" xfId="0" applyNumberFormat="1" applyFont="1" applyFill="1" applyBorder="1" applyAlignment="1" applyProtection="1">
      <alignment horizontal="right" vertical="center"/>
    </xf>
    <xf numFmtId="0" fontId="15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vertical="center"/>
    </xf>
    <xf numFmtId="0" fontId="16" fillId="3" borderId="8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vertical="center"/>
    </xf>
    <xf numFmtId="0" fontId="19" fillId="3" borderId="8" xfId="0" applyFont="1" applyFill="1" applyBorder="1" applyAlignment="1" applyProtection="1">
      <alignment horizontal="right" vertical="center"/>
    </xf>
    <xf numFmtId="9" fontId="19" fillId="3" borderId="0" xfId="0" applyNumberFormat="1" applyFont="1" applyFill="1" applyBorder="1" applyAlignment="1" applyProtection="1">
      <alignment horizontal="left" vertical="center"/>
    </xf>
    <xf numFmtId="166" fontId="4" fillId="3" borderId="9" xfId="0" applyNumberFormat="1" applyFont="1" applyFill="1" applyBorder="1" applyAlignment="1" applyProtection="1">
      <alignment vertical="center"/>
    </xf>
    <xf numFmtId="166" fontId="4" fillId="0" borderId="0" xfId="0" applyNumberFormat="1" applyFont="1" applyFill="1" applyBorder="1" applyAlignment="1" applyProtection="1">
      <alignment vertical="center"/>
    </xf>
    <xf numFmtId="0" fontId="11" fillId="2" borderId="10" xfId="3" applyFill="1" applyBorder="1" applyAlignment="1" applyProtection="1">
      <alignment horizontal="center" vertical="center"/>
    </xf>
    <xf numFmtId="0" fontId="11" fillId="2" borderId="1" xfId="3" applyFill="1" applyBorder="1" applyAlignment="1" applyProtection="1">
      <alignment vertical="center"/>
    </xf>
    <xf numFmtId="0" fontId="11" fillId="2" borderId="11" xfId="3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vertical="center"/>
    </xf>
    <xf numFmtId="164" fontId="22" fillId="0" borderId="3" xfId="5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1" fontId="5" fillId="0" borderId="0" xfId="0" applyNumberFormat="1" applyFont="1" applyFill="1" applyBorder="1" applyAlignment="1" applyProtection="1">
      <alignment horizontal="left" vertical="center"/>
    </xf>
    <xf numFmtId="165" fontId="15" fillId="3" borderId="0" xfId="0" applyNumberFormat="1" applyFont="1" applyFill="1" applyBorder="1" applyAlignment="1" applyProtection="1">
      <alignment horizontal="left" vertical="center"/>
    </xf>
    <xf numFmtId="164" fontId="20" fillId="0" borderId="0" xfId="0" applyNumberFormat="1" applyFont="1" applyFill="1" applyBorder="1" applyAlignment="1" applyProtection="1">
      <alignment horizontal="center" vertical="center"/>
    </xf>
    <xf numFmtId="164" fontId="7" fillId="0" borderId="8" xfId="0" applyNumberFormat="1" applyFont="1" applyFill="1" applyBorder="1" applyAlignment="1" applyProtection="1">
      <alignment horizontal="left" vertical="center"/>
    </xf>
    <xf numFmtId="164" fontId="7" fillId="0" borderId="0" xfId="0" applyNumberFormat="1" applyFont="1" applyFill="1" applyBorder="1" applyAlignment="1" applyProtection="1">
      <alignment horizontal="left" vertical="center"/>
    </xf>
    <xf numFmtId="164" fontId="7" fillId="0" borderId="9" xfId="0" applyNumberFormat="1" applyFont="1" applyFill="1" applyBorder="1" applyAlignment="1" applyProtection="1">
      <alignment horizontal="left" vertical="center"/>
    </xf>
    <xf numFmtId="164" fontId="7" fillId="0" borderId="8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164" fontId="24" fillId="0" borderId="0" xfId="0" applyNumberFormat="1" applyFont="1" applyFill="1" applyBorder="1" applyAlignment="1" applyProtection="1">
      <alignment horizontal="center" vertical="center"/>
    </xf>
    <xf numFmtId="0" fontId="25" fillId="3" borderId="9" xfId="0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horizontal="left" vertical="center"/>
    </xf>
    <xf numFmtId="165" fontId="17" fillId="3" borderId="0" xfId="0" applyNumberFormat="1" applyFont="1" applyFill="1" applyBorder="1" applyAlignment="1" applyProtection="1">
      <alignment horizontal="left" vertical="center"/>
    </xf>
    <xf numFmtId="0" fontId="15" fillId="3" borderId="0" xfId="0" applyFont="1" applyFill="1" applyBorder="1" applyAlignment="1" applyProtection="1">
      <alignment horizontal="center" vertical="center"/>
    </xf>
    <xf numFmtId="0" fontId="15" fillId="3" borderId="8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vertical="center"/>
      <protection hidden="1"/>
    </xf>
    <xf numFmtId="0" fontId="26" fillId="3" borderId="8" xfId="0" applyFont="1" applyFill="1" applyBorder="1" applyAlignment="1" applyProtection="1">
      <alignment horizontal="right" vertical="center"/>
    </xf>
    <xf numFmtId="165" fontId="26" fillId="3" borderId="0" xfId="0" applyNumberFormat="1" applyFont="1" applyFill="1" applyBorder="1" applyAlignment="1" applyProtection="1">
      <alignment horizontal="right" vertical="center"/>
    </xf>
    <xf numFmtId="0" fontId="26" fillId="3" borderId="0" xfId="0" applyFont="1" applyFill="1" applyBorder="1" applyAlignment="1" applyProtection="1">
      <alignment vertical="center"/>
    </xf>
    <xf numFmtId="9" fontId="22" fillId="0" borderId="15" xfId="1" applyFont="1" applyFill="1" applyBorder="1" applyAlignment="1" applyProtection="1">
      <alignment horizontal="center" vertical="center"/>
    </xf>
    <xf numFmtId="165" fontId="27" fillId="3" borderId="0" xfId="0" applyNumberFormat="1" applyFont="1" applyFill="1" applyBorder="1" applyAlignment="1" applyProtection="1">
      <alignment horizontal="right" vertical="center"/>
    </xf>
    <xf numFmtId="164" fontId="12" fillId="0" borderId="8" xfId="4" applyNumberFormat="1" applyFill="1" applyBorder="1" applyAlignment="1" applyProtection="1">
      <alignment horizontal="center" vertical="center" wrapText="1"/>
    </xf>
    <xf numFmtId="164" fontId="12" fillId="0" borderId="0" xfId="4" applyNumberFormat="1" applyFill="1" applyBorder="1" applyAlignment="1" applyProtection="1">
      <alignment horizontal="center" vertical="center" wrapText="1"/>
    </xf>
    <xf numFmtId="164" fontId="12" fillId="0" borderId="9" xfId="4" applyNumberForma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15" fillId="3" borderId="9" xfId="0" applyFont="1" applyFill="1" applyBorder="1" applyAlignment="1" applyProtection="1">
      <alignment horizontal="center" vertical="center" wrapText="1"/>
    </xf>
    <xf numFmtId="0" fontId="21" fillId="3" borderId="2" xfId="4" applyFont="1" applyFill="1" applyBorder="1" applyAlignment="1" applyProtection="1">
      <alignment horizontal="center" vertical="center" wrapText="1"/>
    </xf>
    <xf numFmtId="0" fontId="23" fillId="4" borderId="1" xfId="2" applyFont="1" applyFill="1" applyBorder="1" applyAlignment="1" applyProtection="1">
      <alignment horizontal="center" vertical="center" wrapText="1"/>
    </xf>
    <xf numFmtId="0" fontId="11" fillId="2" borderId="5" xfId="3" applyFill="1" applyBorder="1" applyAlignment="1" applyProtection="1">
      <alignment horizontal="center" vertical="center" wrapText="1"/>
    </xf>
    <xf numFmtId="0" fontId="11" fillId="2" borderId="6" xfId="3" applyFill="1" applyBorder="1" applyAlignment="1" applyProtection="1">
      <alignment horizontal="center" vertical="center" wrapText="1"/>
    </xf>
    <xf numFmtId="0" fontId="11" fillId="2" borderId="7" xfId="3" applyFill="1" applyBorder="1" applyAlignment="1" applyProtection="1">
      <alignment horizontal="center" vertical="center" wrapText="1"/>
    </xf>
    <xf numFmtId="0" fontId="11" fillId="2" borderId="10" xfId="3" applyFill="1" applyBorder="1" applyAlignment="1" applyProtection="1">
      <alignment horizontal="center" vertical="center" wrapText="1"/>
    </xf>
    <xf numFmtId="0" fontId="11" fillId="2" borderId="1" xfId="3" applyFill="1" applyBorder="1" applyAlignment="1" applyProtection="1">
      <alignment horizontal="center" vertical="center" wrapText="1"/>
    </xf>
    <xf numFmtId="0" fontId="11" fillId="2" borderId="11" xfId="3" applyFill="1" applyBorder="1" applyAlignment="1" applyProtection="1">
      <alignment horizontal="center" vertical="center" wrapText="1"/>
    </xf>
    <xf numFmtId="0" fontId="12" fillId="0" borderId="8" xfId="4" applyFill="1" applyBorder="1" applyAlignment="1" applyProtection="1">
      <alignment horizontal="left" vertical="center" wrapText="1"/>
    </xf>
    <xf numFmtId="0" fontId="12" fillId="0" borderId="0" xfId="4" applyFill="1" applyBorder="1" applyAlignment="1" applyProtection="1">
      <alignment horizontal="left" vertical="center" wrapText="1"/>
    </xf>
    <xf numFmtId="0" fontId="12" fillId="0" borderId="9" xfId="4" applyFill="1" applyBorder="1" applyAlignment="1" applyProtection="1">
      <alignment horizontal="left" vertical="center" wrapText="1"/>
    </xf>
    <xf numFmtId="0" fontId="12" fillId="0" borderId="12" xfId="4" applyFill="1" applyBorder="1" applyAlignment="1" applyProtection="1">
      <alignment horizontal="left" vertical="center" wrapText="1"/>
    </xf>
    <xf numFmtId="0" fontId="12" fillId="0" borderId="13" xfId="4" applyFill="1" applyBorder="1" applyAlignment="1" applyProtection="1">
      <alignment horizontal="left" vertical="center" wrapText="1"/>
    </xf>
    <xf numFmtId="0" fontId="12" fillId="0" borderId="14" xfId="4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164" fontId="7" fillId="0" borderId="9" xfId="0" applyNumberFormat="1" applyFont="1" applyFill="1" applyBorder="1" applyAlignment="1" applyProtection="1">
      <alignment horizontal="center" vertical="center" wrapText="1"/>
    </xf>
  </cellXfs>
  <cellStyles count="6">
    <cellStyle name="Normal" xfId="0" builtinId="0"/>
    <cellStyle name="Pourcentage" xfId="1" builtinId="5"/>
    <cellStyle name="Texte explicatif" xfId="4" builtinId="53"/>
    <cellStyle name="Titre" xfId="2" builtinId="15"/>
    <cellStyle name="Titre 1" xfId="3" builtinId="16"/>
    <cellStyle name="Total" xfId="5" builtinId="25"/>
  </cellStyles>
  <dxfs count="0"/>
  <tableStyles count="0" defaultTableStyle="TableStyleMedium9" defaultPivotStyle="PivotStyleLight16"/>
  <colors>
    <mruColors>
      <color rgb="FF5682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adison">
  <a:themeElements>
    <a:clrScheme name="Mé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Madison">
      <a:fillStyleLst>
        <a:solidFill>
          <a:schemeClr val="phClr"/>
        </a:solidFill>
        <a:gradFill rotWithShape="1">
          <a:gsLst>
            <a:gs pos="0">
              <a:schemeClr val="phClr">
                <a:tint val="48000"/>
                <a:alpha val="88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4000"/>
                <a:satMod val="130000"/>
                <a:lumMod val="92000"/>
              </a:schemeClr>
            </a:gs>
            <a:gs pos="100000">
              <a:schemeClr val="phClr">
                <a:shade val="76000"/>
                <a:satMod val="130000"/>
                <a:lumMod val="88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blipFill rotWithShape="1">
          <a:blip xmlns:r="http://schemas.openxmlformats.org/officeDocument/2006/relationships" r:embed="rId1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adison" id="{025CB5FB-2DD3-45EE-B6F0-CC461540EB19}" vid="{6AC10936-2DFC-4054-9ADF-B5E2C5F8619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66"/>
  <sheetViews>
    <sheetView showGridLines="0" tabSelected="1" zoomScaleNormal="100" workbookViewId="0">
      <selection activeCell="H10" sqref="H10"/>
    </sheetView>
  </sheetViews>
  <sheetFormatPr baseColWidth="10" defaultColWidth="11.5" defaultRowHeight="13" x14ac:dyDescent="0.2"/>
  <cols>
    <col min="1" max="1" width="11.5" style="1"/>
    <col min="2" max="2" width="39.33203125" style="1" customWidth="1"/>
    <col min="3" max="3" width="11.5" style="1"/>
    <col min="4" max="4" width="13.6640625" style="1" customWidth="1"/>
    <col min="5" max="5" width="11.5" style="1" customWidth="1"/>
    <col min="6" max="6" width="3.6640625" style="1" customWidth="1"/>
    <col min="7" max="7" width="39.33203125" style="1" customWidth="1"/>
    <col min="8" max="8" width="11.5" style="1"/>
    <col min="9" max="9" width="13.6640625" style="1" customWidth="1"/>
    <col min="10" max="11" width="11.5" style="1"/>
    <col min="12" max="12" width="12.83203125" style="1" customWidth="1"/>
    <col min="13" max="13" width="11.5" style="1" customWidth="1"/>
    <col min="14" max="16384" width="11.5" style="1"/>
  </cols>
  <sheetData>
    <row r="1" spans="2:12" ht="6" customHeight="1" x14ac:dyDescent="0.2"/>
    <row r="2" spans="2:12" ht="1" hidden="1" customHeight="1" x14ac:dyDescent="0.2"/>
    <row r="3" spans="2:12" ht="44" customHeight="1" thickBot="1" x14ac:dyDescent="0.25">
      <c r="B3" s="66" t="s">
        <v>14</v>
      </c>
      <c r="C3" s="66"/>
      <c r="D3" s="66"/>
      <c r="E3" s="66"/>
      <c r="F3" s="66"/>
      <c r="G3" s="66"/>
      <c r="H3" s="66"/>
      <c r="I3" s="66"/>
      <c r="J3" s="66"/>
    </row>
    <row r="4" spans="2:12" ht="15" thickTop="1" thickBot="1" x14ac:dyDescent="0.25">
      <c r="B4" s="12"/>
      <c r="C4" s="12"/>
      <c r="D4" s="12"/>
      <c r="E4" s="12"/>
      <c r="F4" s="12"/>
      <c r="G4" s="13"/>
      <c r="H4" s="12"/>
      <c r="I4" s="12"/>
      <c r="J4" s="12"/>
    </row>
    <row r="5" spans="2:12" ht="20" customHeight="1" thickTop="1" thickBot="1" x14ac:dyDescent="0.25">
      <c r="B5" s="65" t="s">
        <v>16</v>
      </c>
      <c r="C5" s="65"/>
      <c r="D5" s="65"/>
      <c r="E5" s="65"/>
      <c r="F5" s="14"/>
      <c r="G5" s="65" t="s">
        <v>26</v>
      </c>
      <c r="H5" s="65"/>
      <c r="I5" s="65"/>
      <c r="J5" s="65"/>
    </row>
    <row r="6" spans="2:12" ht="20" customHeight="1" thickTop="1" thickBot="1" x14ac:dyDescent="0.25">
      <c r="B6" s="65"/>
      <c r="C6" s="65"/>
      <c r="D6" s="65"/>
      <c r="E6" s="65"/>
      <c r="F6" s="14"/>
      <c r="G6" s="65"/>
      <c r="H6" s="65"/>
      <c r="I6" s="65"/>
      <c r="J6" s="65"/>
    </row>
    <row r="7" spans="2:12" ht="20" customHeight="1" thickTop="1" thickBot="1" x14ac:dyDescent="0.25">
      <c r="B7" s="65"/>
      <c r="C7" s="65"/>
      <c r="D7" s="65"/>
      <c r="E7" s="65"/>
      <c r="F7" s="15"/>
      <c r="G7" s="65"/>
      <c r="H7" s="65"/>
      <c r="I7" s="65"/>
      <c r="J7" s="65"/>
    </row>
    <row r="8" spans="2:12" ht="8" customHeight="1" thickTop="1" thickBot="1" x14ac:dyDescent="0.25">
      <c r="B8" s="16"/>
      <c r="C8" s="14"/>
      <c r="D8" s="14"/>
      <c r="E8" s="14"/>
      <c r="F8" s="14"/>
      <c r="G8" s="16"/>
      <c r="H8" s="14"/>
      <c r="I8" s="14"/>
      <c r="J8" s="14"/>
    </row>
    <row r="9" spans="2:12" ht="38" customHeight="1" thickBot="1" x14ac:dyDescent="0.25">
      <c r="B9" s="67" t="s">
        <v>15</v>
      </c>
      <c r="C9" s="68"/>
      <c r="D9" s="68"/>
      <c r="E9" s="69"/>
      <c r="F9" s="14"/>
      <c r="G9" s="67" t="s">
        <v>15</v>
      </c>
      <c r="H9" s="68"/>
      <c r="I9" s="68"/>
      <c r="J9" s="69"/>
    </row>
    <row r="10" spans="2:12" ht="25" customHeight="1" thickTop="1" x14ac:dyDescent="0.2">
      <c r="B10" s="17" t="s">
        <v>1</v>
      </c>
      <c r="C10" s="2">
        <v>500</v>
      </c>
      <c r="D10" s="18"/>
      <c r="E10" s="19"/>
      <c r="F10" s="20"/>
      <c r="G10" s="17" t="s">
        <v>1</v>
      </c>
      <c r="H10" s="2">
        <v>350</v>
      </c>
      <c r="I10" s="21"/>
      <c r="J10" s="22"/>
    </row>
    <row r="11" spans="2:12" ht="24" customHeight="1" x14ac:dyDescent="0.2">
      <c r="B11" s="53" t="s">
        <v>25</v>
      </c>
      <c r="C11" s="2">
        <v>300</v>
      </c>
      <c r="D11" s="51" t="str">
        <f>"soit "&amp;C11/10&amp;" cl"</f>
        <v>soit 30 cl</v>
      </c>
      <c r="E11" s="24"/>
      <c r="F11" s="14"/>
      <c r="G11" s="53" t="s">
        <v>25</v>
      </c>
      <c r="H11" s="2">
        <v>100</v>
      </c>
      <c r="I11" s="51" t="str">
        <f>"soit "&amp;H11/10&amp;" cl"</f>
        <v>soit 10 cl</v>
      </c>
      <c r="J11" s="22"/>
      <c r="L11" s="54"/>
    </row>
    <row r="12" spans="2:12" ht="25" customHeight="1" x14ac:dyDescent="0.2">
      <c r="B12" s="25" t="s">
        <v>2</v>
      </c>
      <c r="C12" s="48">
        <f>SUM(C10:C11)</f>
        <v>800</v>
      </c>
      <c r="D12" s="26"/>
      <c r="E12" s="24"/>
      <c r="F12" s="14"/>
      <c r="G12" s="25" t="s">
        <v>2</v>
      </c>
      <c r="H12" s="48">
        <f>SUM($H$10:$H$11)</f>
        <v>450</v>
      </c>
      <c r="I12" s="21"/>
      <c r="J12" s="22"/>
      <c r="K12" s="3"/>
      <c r="L12" s="3"/>
    </row>
    <row r="13" spans="2:12" ht="23" customHeight="1" x14ac:dyDescent="0.2">
      <c r="B13" s="27" t="s">
        <v>3</v>
      </c>
      <c r="C13" s="28">
        <f>$C$11/$C$10</f>
        <v>0.6</v>
      </c>
      <c r="D13" s="57" t="str">
        <f>IF(ISNUMBER(C13),IF(MOD((1000*C11),C10)=0,"","environ"),"")</f>
        <v/>
      </c>
      <c r="E13" s="29"/>
      <c r="F13" s="30"/>
      <c r="G13" s="55" t="s">
        <v>3</v>
      </c>
      <c r="H13" s="28">
        <f>$H$11/$H$10</f>
        <v>0.2857142857142857</v>
      </c>
      <c r="I13" s="56" t="str">
        <f>IF(ISNUMBER(H13),IF(MOD((1000*H11),H10)=0,"","environ"),"")</f>
        <v>environ</v>
      </c>
      <c r="J13" s="22"/>
    </row>
    <row r="14" spans="2:12" ht="8" customHeight="1" x14ac:dyDescent="0.2">
      <c r="B14" s="50"/>
      <c r="C14" s="14"/>
      <c r="D14" s="14"/>
      <c r="E14" s="46"/>
      <c r="F14" s="14"/>
      <c r="G14" s="50"/>
      <c r="H14" s="14"/>
      <c r="I14" s="14"/>
      <c r="J14" s="46"/>
    </row>
    <row r="15" spans="2:12" ht="30" customHeight="1" thickBot="1" x14ac:dyDescent="0.25">
      <c r="B15" s="70" t="s">
        <v>18</v>
      </c>
      <c r="C15" s="71"/>
      <c r="D15" s="71"/>
      <c r="E15" s="72"/>
      <c r="F15" s="14"/>
      <c r="G15" s="31" t="s">
        <v>21</v>
      </c>
      <c r="H15" s="2">
        <v>50</v>
      </c>
      <c r="I15" s="32"/>
      <c r="J15" s="33"/>
    </row>
    <row r="16" spans="2:12" ht="25" customHeight="1" thickTop="1" thickBot="1" x14ac:dyDescent="0.25">
      <c r="B16" s="17" t="s">
        <v>17</v>
      </c>
      <c r="C16" s="4">
        <v>1</v>
      </c>
      <c r="D16" s="26"/>
      <c r="E16" s="24"/>
      <c r="F16" s="14"/>
      <c r="G16" s="17" t="s">
        <v>4</v>
      </c>
      <c r="H16" s="4">
        <v>1</v>
      </c>
      <c r="I16" s="26"/>
      <c r="J16" s="24"/>
      <c r="K16" s="5"/>
      <c r="L16" s="3"/>
    </row>
    <row r="17" spans="2:12" ht="38" customHeight="1" thickTop="1" thickBot="1" x14ac:dyDescent="0.25">
      <c r="B17" s="23" t="s">
        <v>5</v>
      </c>
      <c r="C17" s="4">
        <v>0.3</v>
      </c>
      <c r="D17" s="63" t="s">
        <v>6</v>
      </c>
      <c r="E17" s="64"/>
      <c r="F17" s="34"/>
      <c r="G17" s="23" t="s">
        <v>12</v>
      </c>
      <c r="H17" s="58">
        <f>$H$15/($H$10-($H$15/(1+$H$16)))</f>
        <v>0.15384615384615385</v>
      </c>
      <c r="I17" s="63" t="s">
        <v>6</v>
      </c>
      <c r="J17" s="64"/>
      <c r="K17" s="5"/>
    </row>
    <row r="18" spans="2:12" ht="8" customHeight="1" thickTop="1" x14ac:dyDescent="0.2">
      <c r="B18" s="50"/>
      <c r="C18" s="14"/>
      <c r="D18" s="14"/>
      <c r="E18" s="46"/>
      <c r="F18" s="14"/>
      <c r="G18" s="50"/>
      <c r="H18" s="14"/>
      <c r="I18" s="14"/>
      <c r="J18" s="46"/>
    </row>
    <row r="19" spans="2:12" ht="27" customHeight="1" thickBot="1" x14ac:dyDescent="0.25">
      <c r="B19" s="70" t="s">
        <v>7</v>
      </c>
      <c r="C19" s="71"/>
      <c r="D19" s="71"/>
      <c r="E19" s="72"/>
      <c r="F19" s="35"/>
      <c r="G19" s="70" t="s">
        <v>7</v>
      </c>
      <c r="H19" s="71"/>
      <c r="I19" s="71"/>
      <c r="J19" s="72"/>
      <c r="K19" s="5"/>
      <c r="L19" s="3"/>
    </row>
    <row r="20" spans="2:12" ht="24" customHeight="1" thickTop="1" thickBot="1" x14ac:dyDescent="0.25">
      <c r="B20" s="17" t="s">
        <v>23</v>
      </c>
      <c r="C20" s="36">
        <f>$C$10/(1+($C$17/(1+$C$16)))</f>
        <v>434.78260869565219</v>
      </c>
      <c r="D20" s="21"/>
      <c r="E20" s="22"/>
      <c r="F20" s="37"/>
      <c r="G20" s="17" t="s">
        <v>8</v>
      </c>
      <c r="H20" s="36">
        <f>$H$10/(1+($H$17/(1+$H$16)))</f>
        <v>325</v>
      </c>
      <c r="I20" s="26"/>
      <c r="J20" s="24"/>
    </row>
    <row r="21" spans="2:12" ht="24" customHeight="1" thickTop="1" thickBot="1" x14ac:dyDescent="0.25">
      <c r="B21" s="17" t="s">
        <v>9</v>
      </c>
      <c r="C21" s="36">
        <f>C11-(C22-(C22/(1+C16)))</f>
        <v>234.78260869565219</v>
      </c>
      <c r="D21" s="51" t="str">
        <f>"soit "&amp;ROUND(C21,0)/10&amp;" cl"</f>
        <v>soit 23,5 cl</v>
      </c>
      <c r="E21" s="22"/>
      <c r="F21" s="38"/>
      <c r="G21" s="17" t="s">
        <v>9</v>
      </c>
      <c r="H21" s="36">
        <f>$H$11-($H$15-($H$15/(1+$H$16)))</f>
        <v>75</v>
      </c>
      <c r="I21" s="39" t="str">
        <f>"soit "&amp;ROUND($H$21,0)/10&amp;" cl"</f>
        <v>soit 7,5 cl</v>
      </c>
      <c r="J21" s="24"/>
      <c r="K21" s="6"/>
    </row>
    <row r="22" spans="2:12" ht="24" customHeight="1" thickTop="1" thickBot="1" x14ac:dyDescent="0.25">
      <c r="B22" s="17" t="s">
        <v>10</v>
      </c>
      <c r="C22" s="36">
        <f>$C$20*$C$17</f>
        <v>130.43478260869566</v>
      </c>
      <c r="D22" s="21"/>
      <c r="E22" s="22"/>
      <c r="F22" s="38"/>
      <c r="G22" s="17" t="str">
        <f>"et les "</f>
        <v xml:space="preserve">et les </v>
      </c>
      <c r="H22" s="36">
        <f>H15</f>
        <v>50</v>
      </c>
      <c r="I22" s="52" t="s">
        <v>22</v>
      </c>
      <c r="J22" s="24"/>
    </row>
    <row r="23" spans="2:12" ht="24" customHeight="1" thickTop="1" x14ac:dyDescent="0.2">
      <c r="B23" s="25" t="s">
        <v>19</v>
      </c>
      <c r="C23" s="40">
        <f>SUM(C20:C22)</f>
        <v>800</v>
      </c>
      <c r="D23" s="21"/>
      <c r="E23" s="22"/>
      <c r="F23" s="14"/>
      <c r="G23" s="25" t="s">
        <v>2</v>
      </c>
      <c r="H23" s="40">
        <f>$H$20+$H$21+$H$22</f>
        <v>450</v>
      </c>
      <c r="I23" s="59"/>
      <c r="J23" s="49"/>
    </row>
    <row r="24" spans="2:12" ht="24" customHeight="1" x14ac:dyDescent="0.2">
      <c r="B24" s="60" t="str">
        <f>" dont farine "&amp;ROUND($C$20,0)&amp;" g + "&amp;ROUND($C$22/(1+$C$16),0)&amp;" g de farine du levain, soit "&amp;ROUND($C$20,0)+ROUND($C$22/(1+$C$16),0)&amp;" g et liquide "&amp;ROUND($C$21,0)&amp;" g + "&amp;ROUND($C$22/(1+(1/$C$16)),0)&amp;" g d'eau du levain, soit "&amp;ROUND($C$21,0)+ROUND(C22/(1+(1/$C$16)),0)&amp;" g"</f>
        <v xml:space="preserve"> dont farine 435 g + 65 g de farine du levain, soit 500 g et liquide 235 g + 65 g d'eau du levain, soit 300 g</v>
      </c>
      <c r="C24" s="61"/>
      <c r="D24" s="61"/>
      <c r="E24" s="62"/>
      <c r="F24" s="14"/>
      <c r="G24" s="60" t="str">
        <f>" dont farine "&amp;ROUND($H$20,0)&amp;" g + "&amp;ROUND($H$15/(1+$H$16),0)&amp;" g du levain,  soit "&amp;ROUND($H$20,0)+ROUND($H$15/(1+$H$16),0)&amp;" g et liquide "&amp;ROUND($H$21,0)&amp;" g + "&amp;ROUND($H$15/(1+(1/$H$16)),0)&amp;" g d'eau du levain, soit "&amp;ROUND($H$21,0)+ROUND($H$15/(1+(1/$H$16)),0)&amp;" g"</f>
        <v xml:space="preserve"> dont farine 325 g + 25 g du levain,  soit 350 g et liquide 75 g + 25 g d'eau du levain, soit 100 g</v>
      </c>
      <c r="H24" s="61"/>
      <c r="I24" s="61"/>
      <c r="J24" s="62"/>
      <c r="K24" s="5"/>
      <c r="L24" s="3"/>
    </row>
    <row r="25" spans="2:12" ht="24" customHeight="1" x14ac:dyDescent="0.2">
      <c r="B25" s="60"/>
      <c r="C25" s="61"/>
      <c r="D25" s="61"/>
      <c r="E25" s="62"/>
      <c r="F25" s="14"/>
      <c r="G25" s="60"/>
      <c r="H25" s="61"/>
      <c r="I25" s="61"/>
      <c r="J25" s="62"/>
      <c r="K25" s="5"/>
      <c r="L25" s="3"/>
    </row>
    <row r="26" spans="2:12" ht="12.75" customHeight="1" x14ac:dyDescent="0.2">
      <c r="B26" s="41"/>
      <c r="C26" s="42" t="s">
        <v>13</v>
      </c>
      <c r="D26" s="42"/>
      <c r="E26" s="43"/>
      <c r="F26" s="14"/>
      <c r="G26" s="44"/>
      <c r="H26" s="79" t="s">
        <v>13</v>
      </c>
      <c r="I26" s="79"/>
      <c r="J26" s="80"/>
      <c r="K26" s="5"/>
      <c r="L26" s="3"/>
    </row>
    <row r="27" spans="2:12" ht="21" thickBot="1" x14ac:dyDescent="0.25">
      <c r="B27" s="70" t="s">
        <v>11</v>
      </c>
      <c r="C27" s="71" t="s">
        <v>0</v>
      </c>
      <c r="D27" s="71"/>
      <c r="E27" s="72"/>
      <c r="F27" s="14"/>
      <c r="G27" s="70" t="s">
        <v>11</v>
      </c>
      <c r="H27" s="71"/>
      <c r="I27" s="71"/>
      <c r="J27" s="72"/>
    </row>
    <row r="28" spans="2:12" ht="8" customHeight="1" thickTop="1" x14ac:dyDescent="0.2">
      <c r="B28" s="44"/>
      <c r="C28" s="45"/>
      <c r="D28" s="14"/>
      <c r="E28" s="46"/>
      <c r="F28" s="14"/>
      <c r="G28" s="44"/>
      <c r="H28" s="45"/>
      <c r="I28" s="14"/>
      <c r="J28" s="46"/>
    </row>
    <row r="29" spans="2:12" ht="24" customHeight="1" x14ac:dyDescent="0.2">
      <c r="B29" s="73" t="s">
        <v>24</v>
      </c>
      <c r="C29" s="74"/>
      <c r="D29" s="74"/>
      <c r="E29" s="75"/>
      <c r="F29" s="14"/>
      <c r="G29" s="73" t="s">
        <v>24</v>
      </c>
      <c r="H29" s="74"/>
      <c r="I29" s="74"/>
      <c r="J29" s="75"/>
    </row>
    <row r="30" spans="2:12" ht="24" customHeight="1" x14ac:dyDescent="0.2">
      <c r="B30" s="73"/>
      <c r="C30" s="74"/>
      <c r="D30" s="74"/>
      <c r="E30" s="75"/>
      <c r="F30" s="14"/>
      <c r="G30" s="73"/>
      <c r="H30" s="74"/>
      <c r="I30" s="74"/>
      <c r="J30" s="75"/>
    </row>
    <row r="31" spans="2:12" ht="17" customHeight="1" x14ac:dyDescent="0.2">
      <c r="B31" s="73"/>
      <c r="C31" s="74"/>
      <c r="D31" s="74"/>
      <c r="E31" s="75"/>
      <c r="F31" s="14"/>
      <c r="G31" s="73"/>
      <c r="H31" s="74"/>
      <c r="I31" s="74"/>
      <c r="J31" s="75"/>
    </row>
    <row r="32" spans="2:12" ht="24" customHeight="1" x14ac:dyDescent="0.2">
      <c r="B32" s="73" t="s">
        <v>20</v>
      </c>
      <c r="C32" s="74"/>
      <c r="D32" s="74"/>
      <c r="E32" s="75"/>
      <c r="F32" s="47"/>
      <c r="G32" s="73" t="s">
        <v>20</v>
      </c>
      <c r="H32" s="74"/>
      <c r="I32" s="74"/>
      <c r="J32" s="75"/>
    </row>
    <row r="33" spans="2:10" ht="24" customHeight="1" thickBot="1" x14ac:dyDescent="0.25">
      <c r="B33" s="76"/>
      <c r="C33" s="77"/>
      <c r="D33" s="77"/>
      <c r="E33" s="78"/>
      <c r="F33" s="14"/>
      <c r="G33" s="76"/>
      <c r="H33" s="77"/>
      <c r="I33" s="77"/>
      <c r="J33" s="78"/>
    </row>
    <row r="34" spans="2:10" x14ac:dyDescent="0.2">
      <c r="C34" s="8"/>
      <c r="G34" s="9"/>
    </row>
    <row r="35" spans="2:10" x14ac:dyDescent="0.2">
      <c r="G35" s="9"/>
      <c r="H35" s="10"/>
    </row>
    <row r="36" spans="2:10" ht="8" customHeight="1" x14ac:dyDescent="0.2">
      <c r="B36" s="16"/>
      <c r="C36" s="14"/>
      <c r="D36" s="14"/>
      <c r="E36" s="14"/>
      <c r="F36" s="14"/>
      <c r="G36" s="16"/>
      <c r="H36" s="14"/>
      <c r="I36" s="14"/>
      <c r="J36" s="14"/>
    </row>
    <row r="37" spans="2:10" x14ac:dyDescent="0.2">
      <c r="B37" s="7"/>
      <c r="H37" s="11"/>
    </row>
    <row r="39" spans="2:10" ht="12.75" customHeight="1" x14ac:dyDescent="0.2">
      <c r="B39" s="7"/>
    </row>
    <row r="40" spans="2:10" x14ac:dyDescent="0.2">
      <c r="B40" s="7"/>
    </row>
    <row r="66" ht="12.75" customHeight="1" x14ac:dyDescent="0.2"/>
  </sheetData>
  <sheetProtection algorithmName="SHA-512" hashValue="Z+A3ALuFXOc9Am4caJWsJgyUTR4hk7iWfWvvl7wkdzycA7MXPOPf32AMOur5+D+DXdRvq0pQ+dvSO2EdQASaBw==" saltValue="HAqdIWIiimFjfn0PQ/H8Rw==" spinCount="100000" sheet="1" objects="1" scenarios="1" selectLockedCells="1"/>
  <mergeCells count="19">
    <mergeCell ref="B29:E31"/>
    <mergeCell ref="G29:J31"/>
    <mergeCell ref="B32:E33"/>
    <mergeCell ref="H26:J26"/>
    <mergeCell ref="G32:J33"/>
    <mergeCell ref="B27:E27"/>
    <mergeCell ref="G27:J27"/>
    <mergeCell ref="B24:E25"/>
    <mergeCell ref="D17:E17"/>
    <mergeCell ref="B5:E7"/>
    <mergeCell ref="B3:J3"/>
    <mergeCell ref="G5:J7"/>
    <mergeCell ref="B9:E9"/>
    <mergeCell ref="G9:J9"/>
    <mergeCell ref="I17:J17"/>
    <mergeCell ref="G19:J19"/>
    <mergeCell ref="G24:J25"/>
    <mergeCell ref="B15:E15"/>
    <mergeCell ref="B19:E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2020-04-26T13:39:08Z</dcterms:modified>
</cp:coreProperties>
</file>